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025" windowHeight="7770" activeTab="1"/>
  </bookViews>
  <sheets>
    <sheet name="লাম্প এমাউন্ট" sheetId="2" r:id="rId1"/>
    <sheet name="আনুতোষিক" sheetId="1" r:id="rId2"/>
  </sheets>
  <definedNames>
    <definedName name="_xlnm.Print_Area" localSheetId="1">আনুতোষিক!$A$1:$J$16</definedName>
    <definedName name="_xlnm.Print_Area" localSheetId="0">'লাম্প এমাউন্ট'!$A$1:$G$16</definedName>
  </definedNames>
  <calcPr calcId="144525"/>
</workbook>
</file>

<file path=xl/calcChain.xml><?xml version="1.0" encoding="utf-8"?>
<calcChain xmlns="http://schemas.openxmlformats.org/spreadsheetml/2006/main">
  <c r="F9" i="2" l="1"/>
  <c r="F16" i="2"/>
  <c r="F14" i="2"/>
  <c r="F7" i="2" l="1"/>
  <c r="F8" i="2"/>
  <c r="F15" i="2"/>
  <c r="I8" i="1" l="1"/>
  <c r="F6" i="2" l="1"/>
  <c r="F6" i="1"/>
  <c r="F7" i="1"/>
  <c r="F14" i="1"/>
  <c r="F8" i="1" l="1"/>
  <c r="I16" i="1"/>
  <c r="H14" i="1"/>
  <c r="G14" i="1"/>
  <c r="F15" i="1"/>
  <c r="H15" i="1" s="1"/>
  <c r="F13" i="1"/>
  <c r="H13" i="1" s="1"/>
  <c r="H7" i="1"/>
  <c r="H6" i="1"/>
  <c r="H8" i="1" l="1"/>
  <c r="G15" i="1"/>
  <c r="H16" i="1"/>
  <c r="F16" i="1"/>
  <c r="G13" i="1"/>
  <c r="G7" i="1"/>
  <c r="G6" i="1"/>
  <c r="G8" i="1" l="1"/>
  <c r="G16" i="1"/>
</calcChain>
</file>

<file path=xl/sharedStrings.xml><?xml version="1.0" encoding="utf-8"?>
<sst xmlns="http://schemas.openxmlformats.org/spreadsheetml/2006/main" count="71" uniqueCount="40">
  <si>
    <t>নং</t>
  </si>
  <si>
    <t>কর্মকর্তা ও কর্মচারীদের নাম, পদবী</t>
  </si>
  <si>
    <t>জন্ম তারিখ</t>
  </si>
  <si>
    <t>গ্রেড , মুল বেতন</t>
  </si>
  <si>
    <t>মন্তব্য</t>
  </si>
  <si>
    <t>চুড়ান্ত অবসরের তারিখ</t>
  </si>
  <si>
    <t>কর্মকর্তা/কর্মচারীদের নাম পদবী</t>
  </si>
  <si>
    <t xml:space="preserve">জন্ম তারিখ </t>
  </si>
  <si>
    <t>গ্রেড, মূল বেতন</t>
  </si>
  <si>
    <t>PRL</t>
  </si>
  <si>
    <t>এর তারিখ</t>
  </si>
  <si>
    <t>লাম এমাউন্টের পরিমান</t>
  </si>
  <si>
    <t>১৭তম-১৮৮২০/-</t>
  </si>
  <si>
    <t>২০২২-২০২৩</t>
  </si>
  <si>
    <t>২০২৩-২০২৪</t>
  </si>
  <si>
    <t>১০ম -৩৫০৪০/-</t>
  </si>
  <si>
    <t>১৭তম-১৯৭৭০/-</t>
  </si>
  <si>
    <t>সর্বমোট</t>
  </si>
  <si>
    <t>৬,৭ এবং ৯ নং কলামে শুধু প্রতি মাসের প্রাপ্যতা দেখানো হয়েছে।</t>
  </si>
  <si>
    <t>১১তম-২৮৭৯০/-</t>
  </si>
  <si>
    <t xml:space="preserve"> অবসর ভাতা ও পারিরারিক অবসর ভাতা</t>
  </si>
  <si>
    <t>অবসর ভাতাভোগীদের উৎসব ভাতা</t>
  </si>
  <si>
    <t>আনুতোষিক</t>
  </si>
  <si>
    <t>অবসর ভাতাভোগীদের চিকিৎসা সুবিধা</t>
  </si>
  <si>
    <t>অবসর ভাতা ও পারিরারিক অবসর ভাতা</t>
  </si>
  <si>
    <t xml:space="preserve"> আনুতোষিক</t>
  </si>
  <si>
    <t>২০২২-২৩ ও ২০২৩-২০২৪ অর্থ বছরের ছুটি নগদায়ন বেতন অফিসার ও কর্মচারী (লাম্প এমাউন্ট পরিমাণ) এর হিসাব বিবরণী</t>
  </si>
  <si>
    <r>
      <t>ছক-</t>
    </r>
    <r>
      <rPr>
        <b/>
        <u/>
        <sz val="10"/>
        <color theme="1"/>
        <rFont val="Vrinda"/>
      </rPr>
      <t>চ</t>
    </r>
  </si>
  <si>
    <t>২০২২-২০২৩ ও ২০২৩-২০২৪ অর্থ বছরের অবসর ভাতা/আনুতোষিক খাতে ব্যয়ের বিবরণী</t>
  </si>
  <si>
    <t>ছক-ছ</t>
  </si>
  <si>
    <t>জনাব -----------</t>
  </si>
  <si>
    <t>জনাব মো:-------------</t>
  </si>
  <si>
    <t>জনাব মো:------নিরাপত্তা প্রহরী</t>
  </si>
  <si>
    <t>জনাব মো: ------------নিরাপত্তা প্রহরী</t>
  </si>
  <si>
    <t>জনাব -----------নিরাপত্তা প্রহরী</t>
  </si>
  <si>
    <t>জনাব মো: -----------     নিরাপত্তা প্রহরী</t>
  </si>
  <si>
    <t>মো: --------------নিরাপত্তা প্রহরী</t>
  </si>
  <si>
    <t>জনাব ---------নিরাপত্তা প্রহরী</t>
  </si>
  <si>
    <t>মো: --------প্রকেীশলী</t>
  </si>
  <si>
    <t>জনাব ------------নিরাপত্তা প্রহরী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</si>
</sst>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)\ &quot;/-&quot;_ ;_ * \(#,##0\)\ &quot;/-&quot;_ ;_ * &quot;-&quot;_)\ &quot;/-&quot;_ ;_ @_ "/>
    <numFmt numFmtId="165" formatCode="[$-5000445]0"/>
    <numFmt numFmtId="166" formatCode="[$-5000000]dd/mm/yy"/>
  </numFmts>
  <fonts count="15">
    <font>
      <sz val="11"/>
      <color theme="1"/>
      <name val="Calibri"/>
      <family val="2"/>
      <charset val="1"/>
      <scheme val="minor"/>
    </font>
    <font>
      <b/>
      <u/>
      <sz val="12"/>
      <color theme="1"/>
      <name val="SolaimanLipi"/>
    </font>
    <font>
      <sz val="14"/>
      <color theme="1"/>
      <name val="SolaimanLipi"/>
    </font>
    <font>
      <sz val="14"/>
      <color theme="1"/>
      <name val="Times New Roman"/>
      <family val="1"/>
    </font>
    <font>
      <sz val="14"/>
      <color theme="1"/>
      <name val="Calibri"/>
      <family val="2"/>
      <charset val="1"/>
      <scheme val="minor"/>
    </font>
    <font>
      <b/>
      <sz val="14"/>
      <color theme="1"/>
      <name val="SolaimanLipi"/>
    </font>
    <font>
      <b/>
      <sz val="11"/>
      <color theme="1"/>
      <name val="Calibri"/>
      <family val="2"/>
      <charset val="1"/>
      <scheme val="minor"/>
    </font>
    <font>
      <b/>
      <u/>
      <sz val="16"/>
      <color theme="1"/>
      <name val="SolaimanLipi"/>
    </font>
    <font>
      <sz val="16"/>
      <color theme="1"/>
      <name val="SolaimanLipi"/>
    </font>
    <font>
      <b/>
      <sz val="16"/>
      <color theme="1"/>
      <name val="SolaimanLipi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olaimanLipi"/>
    </font>
    <font>
      <b/>
      <u/>
      <sz val="10"/>
      <color theme="1"/>
      <name val="Vrinda"/>
    </font>
    <font>
      <b/>
      <u/>
      <sz val="14"/>
      <color theme="1"/>
      <name val="SolaimanLip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165" fontId="0" fillId="0" borderId="0" xfId="0" applyNumberFormat="1"/>
    <xf numFmtId="165" fontId="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view="pageBreakPreview" zoomScale="115" zoomScaleNormal="100" zoomScaleSheetLayoutView="115" workbookViewId="0">
      <selection activeCell="C14" sqref="C14"/>
    </sheetView>
  </sheetViews>
  <sheetFormatPr defaultRowHeight="15"/>
  <cols>
    <col min="1" max="1" width="5.140625" customWidth="1"/>
    <col min="2" max="2" width="31.7109375" customWidth="1"/>
    <col min="3" max="3" width="11.7109375" customWidth="1"/>
    <col min="4" max="4" width="17.7109375" customWidth="1"/>
    <col min="5" max="5" width="11.5703125" customWidth="1"/>
    <col min="6" max="6" width="23.5703125" customWidth="1"/>
    <col min="7" max="7" width="8.7109375" customWidth="1"/>
  </cols>
  <sheetData>
    <row r="1" spans="1:7" ht="15.75">
      <c r="A1" s="39" t="s">
        <v>27</v>
      </c>
      <c r="B1" s="39"/>
      <c r="C1" s="39"/>
      <c r="D1" s="39"/>
      <c r="E1" s="39"/>
      <c r="F1" s="39"/>
      <c r="G1" s="39"/>
    </row>
    <row r="2" spans="1:7" ht="35.25" customHeight="1">
      <c r="A2" s="40" t="s">
        <v>26</v>
      </c>
      <c r="B2" s="41"/>
      <c r="C2" s="41"/>
      <c r="D2" s="41"/>
      <c r="E2" s="41"/>
      <c r="F2" s="41"/>
      <c r="G2" s="41"/>
    </row>
    <row r="3" spans="1:7" ht="15.75" hidden="1" customHeight="1">
      <c r="A3" s="6"/>
      <c r="B3" s="6"/>
      <c r="C3" s="6"/>
      <c r="D3" s="6"/>
      <c r="E3" s="6"/>
      <c r="F3" s="14"/>
      <c r="G3" s="6"/>
    </row>
    <row r="4" spans="1:7" ht="31.5" customHeight="1">
      <c r="A4" s="32" t="s">
        <v>0</v>
      </c>
      <c r="B4" s="32" t="s">
        <v>6</v>
      </c>
      <c r="C4" s="32" t="s">
        <v>7</v>
      </c>
      <c r="D4" s="32" t="s">
        <v>8</v>
      </c>
      <c r="E4" s="25" t="s">
        <v>9</v>
      </c>
      <c r="F4" s="26" t="s">
        <v>13</v>
      </c>
      <c r="G4" s="25" t="s">
        <v>4</v>
      </c>
    </row>
    <row r="5" spans="1:7" ht="31.5" customHeight="1">
      <c r="A5" s="32"/>
      <c r="B5" s="32"/>
      <c r="C5" s="32"/>
      <c r="D5" s="32"/>
      <c r="E5" s="25" t="s">
        <v>10</v>
      </c>
      <c r="F5" s="25" t="s">
        <v>11</v>
      </c>
      <c r="G5" s="25"/>
    </row>
    <row r="6" spans="1:7" ht="31.5" customHeight="1">
      <c r="A6" s="3">
        <v>1</v>
      </c>
      <c r="B6" s="7" t="s">
        <v>35</v>
      </c>
      <c r="C6" s="4">
        <v>23223</v>
      </c>
      <c r="D6" s="3" t="s">
        <v>12</v>
      </c>
      <c r="E6" s="4">
        <v>44773</v>
      </c>
      <c r="F6" s="20">
        <f>18820*18</f>
        <v>338760</v>
      </c>
      <c r="G6" s="25"/>
    </row>
    <row r="7" spans="1:7" ht="36" customHeight="1">
      <c r="A7" s="3">
        <v>2</v>
      </c>
      <c r="B7" s="7" t="s">
        <v>36</v>
      </c>
      <c r="C7" s="4">
        <v>23239</v>
      </c>
      <c r="D7" s="3" t="s">
        <v>12</v>
      </c>
      <c r="E7" s="4">
        <v>44789</v>
      </c>
      <c r="F7" s="20">
        <f>18820*18</f>
        <v>338760</v>
      </c>
      <c r="G7" s="25"/>
    </row>
    <row r="8" spans="1:7" ht="34.5" customHeight="1">
      <c r="A8" s="3">
        <v>3</v>
      </c>
      <c r="B8" s="5" t="s">
        <v>37</v>
      </c>
      <c r="C8" s="4">
        <v>23376</v>
      </c>
      <c r="D8" s="25" t="s">
        <v>12</v>
      </c>
      <c r="E8" s="4">
        <v>44926</v>
      </c>
      <c r="F8" s="20">
        <f>18820*18</f>
        <v>338760</v>
      </c>
      <c r="G8" s="25"/>
    </row>
    <row r="9" spans="1:7" s="13" customFormat="1" ht="21.75" customHeight="1">
      <c r="A9" s="33" t="s">
        <v>17</v>
      </c>
      <c r="B9" s="34"/>
      <c r="C9" s="34"/>
      <c r="D9" s="34"/>
      <c r="E9" s="35"/>
      <c r="F9" s="20">
        <f>SUM(F6:F8)</f>
        <v>1016280</v>
      </c>
      <c r="G9" s="28"/>
    </row>
    <row r="10" spans="1:7" s="13" customFormat="1" ht="21.75" customHeight="1">
      <c r="A10" s="29"/>
      <c r="B10" s="29"/>
      <c r="C10" s="29"/>
      <c r="D10" s="29"/>
      <c r="E10" s="29"/>
      <c r="F10" s="30"/>
      <c r="G10" s="31"/>
    </row>
    <row r="11" spans="1:7" ht="22.5" customHeight="1">
      <c r="A11" s="6"/>
      <c r="B11" s="6"/>
      <c r="C11" s="6"/>
      <c r="D11" s="6"/>
      <c r="E11" s="6"/>
      <c r="F11" s="14"/>
      <c r="G11" s="6"/>
    </row>
    <row r="12" spans="1:7" ht="24.75" customHeight="1">
      <c r="A12" s="32" t="s">
        <v>0</v>
      </c>
      <c r="B12" s="32" t="s">
        <v>6</v>
      </c>
      <c r="C12" s="32" t="s">
        <v>7</v>
      </c>
      <c r="D12" s="32" t="s">
        <v>8</v>
      </c>
      <c r="E12" s="1" t="s">
        <v>9</v>
      </c>
      <c r="F12" s="9" t="s">
        <v>14</v>
      </c>
      <c r="G12" s="2" t="s">
        <v>4</v>
      </c>
    </row>
    <row r="13" spans="1:7" ht="18.75">
      <c r="A13" s="32"/>
      <c r="B13" s="32"/>
      <c r="C13" s="32"/>
      <c r="D13" s="32"/>
      <c r="E13" s="2" t="s">
        <v>10</v>
      </c>
      <c r="F13" s="8" t="s">
        <v>11</v>
      </c>
      <c r="G13" s="2"/>
    </row>
    <row r="14" spans="1:7" ht="36" customHeight="1">
      <c r="A14" s="3">
        <v>1</v>
      </c>
      <c r="B14" s="7" t="s">
        <v>38</v>
      </c>
      <c r="C14" s="4">
        <v>23794</v>
      </c>
      <c r="D14" s="27" t="s">
        <v>19</v>
      </c>
      <c r="E14" s="4">
        <v>45343</v>
      </c>
      <c r="F14" s="20">
        <f>28790*18</f>
        <v>518220</v>
      </c>
      <c r="G14" s="27"/>
    </row>
    <row r="15" spans="1:7" ht="34.5" customHeight="1">
      <c r="A15" s="3">
        <v>2</v>
      </c>
      <c r="B15" s="5" t="s">
        <v>39</v>
      </c>
      <c r="C15" s="4">
        <v>23749</v>
      </c>
      <c r="D15" s="25" t="s">
        <v>12</v>
      </c>
      <c r="E15" s="4">
        <v>45298</v>
      </c>
      <c r="F15" s="20">
        <f>19770*18</f>
        <v>355860</v>
      </c>
      <c r="G15" s="25"/>
    </row>
    <row r="16" spans="1:7" s="10" customFormat="1" ht="27" customHeight="1">
      <c r="A16" s="36" t="s">
        <v>17</v>
      </c>
      <c r="B16" s="37"/>
      <c r="C16" s="37"/>
      <c r="D16" s="37"/>
      <c r="E16" s="38"/>
      <c r="F16" s="20">
        <f>SUM(F14:F15)</f>
        <v>874080</v>
      </c>
      <c r="G16" s="12"/>
    </row>
  </sheetData>
  <mergeCells count="12">
    <mergeCell ref="D4:D5"/>
    <mergeCell ref="A9:E9"/>
    <mergeCell ref="A16:E16"/>
    <mergeCell ref="A1:G1"/>
    <mergeCell ref="A2:G2"/>
    <mergeCell ref="A12:A13"/>
    <mergeCell ref="B12:B13"/>
    <mergeCell ref="C12:C13"/>
    <mergeCell ref="D12:D13"/>
    <mergeCell ref="A4:A5"/>
    <mergeCell ref="B4:B5"/>
    <mergeCell ref="C4:C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tabSelected="1" view="pageBreakPreview" topLeftCell="A19" zoomScaleNormal="100" zoomScaleSheetLayoutView="100" workbookViewId="0">
      <selection activeCell="J13" sqref="J13:J15"/>
    </sheetView>
  </sheetViews>
  <sheetFormatPr defaultRowHeight="15"/>
  <cols>
    <col min="1" max="1" width="3.5703125" customWidth="1"/>
    <col min="2" max="2" width="25.5703125" customWidth="1"/>
    <col min="3" max="3" width="12" customWidth="1"/>
    <col min="4" max="4" width="17.42578125" customWidth="1"/>
    <col min="5" max="5" width="13.42578125" customWidth="1"/>
    <col min="6" max="6" width="17.28515625" customWidth="1"/>
    <col min="7" max="7" width="14" customWidth="1"/>
    <col min="8" max="8" width="13.5703125" customWidth="1"/>
    <col min="9" max="9" width="14" customWidth="1"/>
    <col min="10" max="10" width="10.7109375" customWidth="1"/>
  </cols>
  <sheetData>
    <row r="1" spans="1:13" ht="21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</row>
    <row r="2" spans="1:13" ht="21">
      <c r="A2" s="43" t="s">
        <v>28</v>
      </c>
      <c r="B2" s="44"/>
      <c r="C2" s="44"/>
      <c r="D2" s="44"/>
      <c r="E2" s="44"/>
      <c r="F2" s="44"/>
      <c r="G2" s="44"/>
      <c r="H2" s="44"/>
      <c r="I2" s="44"/>
      <c r="J2" s="44"/>
    </row>
    <row r="3" spans="1:13" ht="19.5" customHeight="1">
      <c r="A3" s="32" t="s">
        <v>0</v>
      </c>
      <c r="B3" s="32" t="s">
        <v>1</v>
      </c>
      <c r="C3" s="32" t="s">
        <v>2</v>
      </c>
      <c r="D3" s="32" t="s">
        <v>3</v>
      </c>
      <c r="E3" s="45" t="s">
        <v>13</v>
      </c>
      <c r="F3" s="45"/>
      <c r="G3" s="45"/>
      <c r="H3" s="45"/>
      <c r="I3" s="45"/>
      <c r="J3" s="52" t="s">
        <v>4</v>
      </c>
    </row>
    <row r="4" spans="1:13" ht="75">
      <c r="A4" s="32"/>
      <c r="B4" s="32"/>
      <c r="C4" s="32"/>
      <c r="D4" s="32"/>
      <c r="E4" s="2" t="s">
        <v>5</v>
      </c>
      <c r="F4" s="2" t="s">
        <v>24</v>
      </c>
      <c r="G4" s="2" t="s">
        <v>21</v>
      </c>
      <c r="H4" s="2" t="s">
        <v>22</v>
      </c>
      <c r="I4" s="2" t="s">
        <v>23</v>
      </c>
      <c r="J4" s="53"/>
    </row>
    <row r="5" spans="1:13" ht="13.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  <c r="F5" s="19">
        <v>6</v>
      </c>
      <c r="G5" s="3">
        <v>7</v>
      </c>
      <c r="H5" s="3">
        <v>8</v>
      </c>
      <c r="I5" s="3">
        <v>9</v>
      </c>
      <c r="J5" s="3">
        <v>10</v>
      </c>
    </row>
    <row r="6" spans="1:13" ht="34.5" customHeight="1">
      <c r="A6" s="3">
        <v>1</v>
      </c>
      <c r="B6" s="7" t="s">
        <v>30</v>
      </c>
      <c r="C6" s="18">
        <v>22844</v>
      </c>
      <c r="D6" s="2" t="s">
        <v>15</v>
      </c>
      <c r="E6" s="4">
        <v>44759</v>
      </c>
      <c r="F6" s="16">
        <f>35040*90%/2</f>
        <v>15768</v>
      </c>
      <c r="G6" s="16">
        <f>F6</f>
        <v>15768</v>
      </c>
      <c r="H6" s="16">
        <f>F6*230</f>
        <v>3626640</v>
      </c>
      <c r="I6" s="16">
        <v>1500</v>
      </c>
      <c r="J6" s="49" t="s">
        <v>18</v>
      </c>
    </row>
    <row r="7" spans="1:13" s="10" customFormat="1" ht="32.25" customHeight="1">
      <c r="A7" s="3">
        <v>2</v>
      </c>
      <c r="B7" s="7" t="s">
        <v>31</v>
      </c>
      <c r="C7" s="4">
        <v>22990</v>
      </c>
      <c r="D7" s="2" t="s">
        <v>12</v>
      </c>
      <c r="E7" s="4">
        <v>44905</v>
      </c>
      <c r="F7" s="16">
        <f>18820*90%/2</f>
        <v>8469</v>
      </c>
      <c r="G7" s="16">
        <f>F7</f>
        <v>8469</v>
      </c>
      <c r="H7" s="16">
        <f>F7*230</f>
        <v>1947870</v>
      </c>
      <c r="I7" s="16">
        <v>1500</v>
      </c>
      <c r="J7" s="50"/>
    </row>
    <row r="8" spans="1:13" ht="30.75" customHeight="1">
      <c r="A8" s="46" t="s">
        <v>17</v>
      </c>
      <c r="B8" s="47"/>
      <c r="C8" s="47"/>
      <c r="D8" s="47"/>
      <c r="E8" s="48"/>
      <c r="F8" s="17">
        <f>SUM(F6:F7)</f>
        <v>24237</v>
      </c>
      <c r="G8" s="17">
        <f>SUM(G6:G7)</f>
        <v>24237</v>
      </c>
      <c r="H8" s="17">
        <f>SUM(H6:H7)</f>
        <v>5574510</v>
      </c>
      <c r="I8" s="17">
        <f>SUM(I6:I7)</f>
        <v>3000</v>
      </c>
      <c r="J8" s="9"/>
    </row>
    <row r="9" spans="1:13" ht="30.75" customHeight="1">
      <c r="A9" s="21"/>
      <c r="B9" s="21"/>
      <c r="C9" s="21"/>
      <c r="D9" s="21"/>
      <c r="E9" s="24" t="s">
        <v>29</v>
      </c>
      <c r="F9" s="22"/>
      <c r="G9" s="22"/>
      <c r="H9" s="22"/>
      <c r="I9" s="22"/>
      <c r="J9" s="23"/>
    </row>
    <row r="10" spans="1:13" ht="18.75">
      <c r="A10" s="32" t="s">
        <v>0</v>
      </c>
      <c r="B10" s="32" t="s">
        <v>1</v>
      </c>
      <c r="C10" s="32" t="s">
        <v>2</v>
      </c>
      <c r="D10" s="32" t="s">
        <v>3</v>
      </c>
      <c r="E10" s="45" t="s">
        <v>14</v>
      </c>
      <c r="F10" s="45"/>
      <c r="G10" s="45"/>
      <c r="H10" s="45"/>
      <c r="I10" s="45"/>
      <c r="J10" s="52" t="s">
        <v>4</v>
      </c>
    </row>
    <row r="11" spans="1:13" ht="75">
      <c r="A11" s="32"/>
      <c r="B11" s="32"/>
      <c r="C11" s="32"/>
      <c r="D11" s="32"/>
      <c r="E11" s="2" t="s">
        <v>5</v>
      </c>
      <c r="F11" s="2" t="s">
        <v>20</v>
      </c>
      <c r="G11" s="2" t="s">
        <v>21</v>
      </c>
      <c r="H11" s="2" t="s">
        <v>25</v>
      </c>
      <c r="I11" s="2" t="s">
        <v>23</v>
      </c>
      <c r="J11" s="53"/>
    </row>
    <row r="12" spans="1:13" ht="17.25" customHeight="1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19">
        <v>6</v>
      </c>
      <c r="G12" s="3">
        <v>7</v>
      </c>
      <c r="H12" s="3">
        <v>8</v>
      </c>
      <c r="I12" s="3">
        <v>9</v>
      </c>
      <c r="J12" s="3">
        <v>10</v>
      </c>
      <c r="M12" s="15"/>
    </row>
    <row r="13" spans="1:13" ht="37.5" customHeight="1">
      <c r="A13" s="3">
        <v>1</v>
      </c>
      <c r="B13" s="7" t="s">
        <v>32</v>
      </c>
      <c r="C13" s="4">
        <v>23223</v>
      </c>
      <c r="D13" s="3" t="s">
        <v>16</v>
      </c>
      <c r="E13" s="4">
        <v>45138</v>
      </c>
      <c r="F13" s="16">
        <f>19770*90%/2</f>
        <v>8896.5</v>
      </c>
      <c r="G13" s="16">
        <f>F13</f>
        <v>8896.5</v>
      </c>
      <c r="H13" s="16">
        <f>F13*230</f>
        <v>2046195</v>
      </c>
      <c r="I13" s="16">
        <v>1500</v>
      </c>
      <c r="J13" s="51" t="s">
        <v>18</v>
      </c>
      <c r="M13" s="15"/>
    </row>
    <row r="14" spans="1:13" ht="36" customHeight="1">
      <c r="A14" s="3">
        <v>2</v>
      </c>
      <c r="B14" s="7" t="s">
        <v>33</v>
      </c>
      <c r="C14" s="4">
        <v>23239</v>
      </c>
      <c r="D14" s="3" t="s">
        <v>16</v>
      </c>
      <c r="E14" s="4">
        <v>45154</v>
      </c>
      <c r="F14" s="16">
        <f>19770*90%/2</f>
        <v>8896.5</v>
      </c>
      <c r="G14" s="16">
        <f t="shared" ref="G14:G15" si="0">F14</f>
        <v>8896.5</v>
      </c>
      <c r="H14" s="16">
        <f t="shared" ref="H14" si="1">F14*230</f>
        <v>2046195</v>
      </c>
      <c r="I14" s="16">
        <v>1500</v>
      </c>
      <c r="J14" s="49"/>
    </row>
    <row r="15" spans="1:13" ht="45.75" customHeight="1">
      <c r="A15" s="3">
        <v>3</v>
      </c>
      <c r="B15" s="5" t="s">
        <v>34</v>
      </c>
      <c r="C15" s="4">
        <v>23376</v>
      </c>
      <c r="D15" s="2" t="s">
        <v>16</v>
      </c>
      <c r="E15" s="4">
        <v>45291</v>
      </c>
      <c r="F15" s="16">
        <f t="shared" ref="F15" si="2">19770*90%/2</f>
        <v>8896.5</v>
      </c>
      <c r="G15" s="16">
        <f t="shared" si="0"/>
        <v>8896.5</v>
      </c>
      <c r="H15" s="16">
        <f>F15*230</f>
        <v>2046195</v>
      </c>
      <c r="I15" s="16">
        <v>1500</v>
      </c>
      <c r="J15" s="50"/>
    </row>
    <row r="16" spans="1:13" s="10" customFormat="1" ht="27" customHeight="1">
      <c r="A16" s="54" t="s">
        <v>17</v>
      </c>
      <c r="B16" s="55"/>
      <c r="C16" s="55"/>
      <c r="D16" s="55"/>
      <c r="E16" s="56"/>
      <c r="F16" s="17">
        <f>SUM(F13:F15)</f>
        <v>26689.5</v>
      </c>
      <c r="G16" s="17">
        <f>SUM(G13:G15)</f>
        <v>26689.5</v>
      </c>
      <c r="H16" s="17">
        <f>SUM(H13:H15)</f>
        <v>6138585</v>
      </c>
      <c r="I16" s="17">
        <f>SUM(I13:I15)</f>
        <v>4500</v>
      </c>
      <c r="J16" s="11"/>
    </row>
  </sheetData>
  <mergeCells count="18">
    <mergeCell ref="J13:J15"/>
    <mergeCell ref="J10:J11"/>
    <mergeCell ref="A16:E16"/>
    <mergeCell ref="B3:B4"/>
    <mergeCell ref="C3:C4"/>
    <mergeCell ref="D3:D4"/>
    <mergeCell ref="E3:I3"/>
    <mergeCell ref="J3:J4"/>
    <mergeCell ref="A1:J1"/>
    <mergeCell ref="A2:J2"/>
    <mergeCell ref="A10:A11"/>
    <mergeCell ref="B10:B11"/>
    <mergeCell ref="C10:C11"/>
    <mergeCell ref="D10:D11"/>
    <mergeCell ref="E10:I10"/>
    <mergeCell ref="A8:E8"/>
    <mergeCell ref="J6:J7"/>
    <mergeCell ref="A3:A4"/>
  </mergeCells>
  <printOptions horizontalCentered="1"/>
  <pageMargins left="0.25" right="0.25" top="0.75" bottom="0.75" header="0.3" footer="0.3"/>
  <pageSetup paperSize="9" orientation="landscape" r:id="rId1"/>
  <rowBreaks count="1" manualBreakCount="1">
    <brk id="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লাম্প এমাউন্ট</vt:lpstr>
      <vt:lpstr>আনুতোষিক</vt:lpstr>
      <vt:lpstr>আনুতোষিক!Print_Area</vt:lpstr>
      <vt:lpstr>'লাম্প এমাউন্ট'!Print_Area</vt:lpstr>
    </vt:vector>
  </TitlesOfParts>
  <Company>BB_Kabirpur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Admin_PC</dc:creator>
  <cp:lastModifiedBy>alaminmia.tangail@gmail.com</cp:lastModifiedBy>
  <cp:lastPrinted>2022-10-25T07:11:22Z</cp:lastPrinted>
  <dcterms:created xsi:type="dcterms:W3CDTF">2017-10-09T04:44:06Z</dcterms:created>
  <dcterms:modified xsi:type="dcterms:W3CDTF">2022-10-28T06:16:53Z</dcterms:modified>
</cp:coreProperties>
</file>